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640" windowHeight="11820" firstSheet="2" activeTab="2"/>
  </bookViews>
  <sheets>
    <sheet name="عملکرد محصول (2)" sheetId="7" r:id="rId1"/>
    <sheet name="نحوه محاسبه (2)" sheetId="8" r:id="rId2"/>
    <sheet name="آب بهاء 96" sheetId="16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M31" i="8" l="1"/>
  <c r="M30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G26" i="8"/>
  <c r="M32" i="8"/>
  <c r="K32" i="8" s="1"/>
  <c r="J31" i="8"/>
  <c r="J30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4" i="8"/>
  <c r="G31" i="8"/>
  <c r="G30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4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17" i="16" l="1"/>
  <c r="D29" i="16"/>
  <c r="D23" i="16"/>
  <c r="D19" i="16"/>
  <c r="D11" i="16"/>
  <c r="D28" i="16"/>
  <c r="D24" i="16"/>
  <c r="D18" i="16"/>
  <c r="D14" i="16"/>
  <c r="D10" i="16"/>
  <c r="D6" i="16"/>
  <c r="C17" i="16"/>
  <c r="C24" i="16"/>
  <c r="D25" i="16"/>
  <c r="D13" i="16"/>
  <c r="C5" i="16"/>
  <c r="D5" i="16"/>
  <c r="D27" i="16"/>
  <c r="C23" i="16"/>
  <c r="C19" i="16"/>
  <c r="D15" i="16"/>
  <c r="C15" i="16"/>
  <c r="D7" i="16"/>
  <c r="D26" i="16"/>
  <c r="D22" i="16"/>
  <c r="C18" i="16"/>
  <c r="C14" i="16"/>
  <c r="C10" i="16"/>
  <c r="C8" i="16"/>
  <c r="D8" i="16"/>
  <c r="D21" i="16"/>
  <c r="D16" i="16"/>
  <c r="D20" i="16"/>
  <c r="C20" i="16"/>
  <c r="C25" i="16"/>
  <c r="D9" i="16"/>
  <c r="C9" i="16"/>
  <c r="C27" i="16"/>
  <c r="C7" i="16"/>
  <c r="C26" i="16"/>
  <c r="C22" i="16"/>
  <c r="C21" i="16"/>
  <c r="C13" i="16"/>
  <c r="C28" i="16"/>
  <c r="C16" i="16"/>
  <c r="C29" i="16"/>
  <c r="C11" i="16"/>
  <c r="D12" i="16"/>
  <c r="C12" i="16"/>
  <c r="C6" i="16"/>
</calcChain>
</file>

<file path=xl/sharedStrings.xml><?xml version="1.0" encoding="utf-8"?>
<sst xmlns="http://schemas.openxmlformats.org/spreadsheetml/2006/main" count="136" uniqueCount="76">
  <si>
    <t xml:space="preserve">نام محصول </t>
  </si>
  <si>
    <t>عملکرد در هکتار</t>
  </si>
  <si>
    <t xml:space="preserve">نرخ محصولات پای مزرعه </t>
  </si>
  <si>
    <t>گندم</t>
  </si>
  <si>
    <t xml:space="preserve">جو </t>
  </si>
  <si>
    <t>شلتوک</t>
  </si>
  <si>
    <t xml:space="preserve">نخود </t>
  </si>
  <si>
    <t xml:space="preserve">لوبیا </t>
  </si>
  <si>
    <t>عدس</t>
  </si>
  <si>
    <t>ماش</t>
  </si>
  <si>
    <t>سایر حبوبات</t>
  </si>
  <si>
    <t>ذرت دانه ای</t>
  </si>
  <si>
    <t>کنجد</t>
  </si>
  <si>
    <t>کلزا</t>
  </si>
  <si>
    <t>چغندر قند</t>
  </si>
  <si>
    <t>سیب زمینی بهاره</t>
  </si>
  <si>
    <t>پیاز بهاره</t>
  </si>
  <si>
    <t>گوجه فرنگی</t>
  </si>
  <si>
    <t>سایر سبزیجات</t>
  </si>
  <si>
    <t>خربزه و طالبی</t>
  </si>
  <si>
    <t>خیار سبز</t>
  </si>
  <si>
    <t xml:space="preserve">هندوانه </t>
  </si>
  <si>
    <t>سایر محصولات جالیزی</t>
  </si>
  <si>
    <t>یونجه و شبدر</t>
  </si>
  <si>
    <t>ذرت علوفه ای</t>
  </si>
  <si>
    <t xml:space="preserve">هلو </t>
  </si>
  <si>
    <t>سیب</t>
  </si>
  <si>
    <t>زردآلو</t>
  </si>
  <si>
    <t>گردو</t>
  </si>
  <si>
    <t>مرکبات</t>
  </si>
  <si>
    <t>زیتون</t>
  </si>
  <si>
    <t>انگور</t>
  </si>
  <si>
    <t xml:space="preserve">جدید </t>
  </si>
  <si>
    <t>مدرن</t>
  </si>
  <si>
    <t>تلفیقی</t>
  </si>
  <si>
    <t>سنتی</t>
  </si>
  <si>
    <t>نام محصول</t>
  </si>
  <si>
    <t>غلات</t>
  </si>
  <si>
    <t>حبوبات</t>
  </si>
  <si>
    <t>دانه های روغنی</t>
  </si>
  <si>
    <t>محصولات صنعتی</t>
  </si>
  <si>
    <t>سبزیجات</t>
  </si>
  <si>
    <t>محصولات جالیزی</t>
  </si>
  <si>
    <t>نباتات علوفه ای</t>
  </si>
  <si>
    <t xml:space="preserve">محصولات باغی </t>
  </si>
  <si>
    <t>سردرختی</t>
  </si>
  <si>
    <t>صنوبر</t>
  </si>
  <si>
    <t>شبکه سروک</t>
  </si>
  <si>
    <t>به ازای هر هکتار</t>
  </si>
  <si>
    <t>شبکه دشت روم</t>
  </si>
  <si>
    <t xml:space="preserve">شبکه چرام </t>
  </si>
  <si>
    <t>ضمنا آب بهای موتور پمپ منصوبه بر روی رودخانه ها در نقاطی که از آب تنظیم شده استفاده نمی کنند .90 درصد ارقام ستون سنتی محاسبه شود.</t>
  </si>
  <si>
    <t xml:space="preserve">یادآوری: با توجه به تبصره 2 ماده 3 آئین نامه نحوه اجرای آب بهاء زراعی هزینه پمپاژ اراضی زیر دست ایستگاه های پمپاژ به شرح ذیل به قیمت آب بهای محصولات آن اضافه شود . </t>
  </si>
  <si>
    <t>بر اساس عملکرد اعلامی سال 92 جهاد و قیمت جدید اعلامی 93</t>
  </si>
  <si>
    <t>عملکرد در هکتار92</t>
  </si>
  <si>
    <t>عملکرد در هکتار93</t>
  </si>
  <si>
    <t>_</t>
  </si>
  <si>
    <t>عملکرد تعدیلی</t>
  </si>
  <si>
    <t>نرخ تعدیلی</t>
  </si>
  <si>
    <t>عملکرد برای افزایش 10درصد</t>
  </si>
  <si>
    <t>نرخ 10 درصد</t>
  </si>
  <si>
    <t>قیمت بر اساس 93</t>
  </si>
  <si>
    <t>قیمت بر اساس 92</t>
  </si>
  <si>
    <t>قیمت تعدیلی</t>
  </si>
  <si>
    <t>قیمت بر اساس 10 درصد</t>
  </si>
  <si>
    <t>قیمت سال 93</t>
  </si>
  <si>
    <t>مقایسه قیمت بر اساس عملکرد های متفاوت</t>
  </si>
  <si>
    <t>آرش مصلح 
عضو اصلی هیئت مدیره</t>
  </si>
  <si>
    <t>علی داودی مهر 
رئیس هیئت مدیره و مدیر عامل</t>
  </si>
  <si>
    <t>شبکه امام زاده جعفر</t>
  </si>
  <si>
    <t xml:space="preserve">مبلغ 800000 ریال </t>
  </si>
  <si>
    <t>آب بهاء (ریال/هکتار) 97</t>
  </si>
  <si>
    <t>آب بهای تصویبی محصولات مختلف زراعی و باغی آبی در سال 1397</t>
  </si>
  <si>
    <t>جدول شماره 1</t>
  </si>
  <si>
    <t xml:space="preserve">مبلغ 700000 ریال </t>
  </si>
  <si>
    <t xml:space="preserve">مبلغ 1300000 ریال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</si>
</sst>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sz val="14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B Titr"/>
      <charset val="178"/>
    </font>
    <font>
      <sz val="12"/>
      <color theme="1"/>
      <name val="B Nazanin"/>
      <charset val="178"/>
    </font>
    <font>
      <sz val="13"/>
      <color theme="1"/>
      <name val="B Nazanin"/>
      <charset val="178"/>
    </font>
    <font>
      <sz val="11"/>
      <color theme="1"/>
      <name val="B Titr"/>
      <charset val="178"/>
    </font>
    <font>
      <u/>
      <sz val="13"/>
      <color theme="1"/>
      <name val="B Nazanin"/>
      <charset val="178"/>
    </font>
    <font>
      <sz val="12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  <xf numFmtId="0" fontId="2" fillId="0" borderId="29" xfId="0" applyFont="1" applyBorder="1" applyAlignment="1">
      <alignment horizontal="center" vertical="center" readingOrder="2"/>
    </xf>
    <xf numFmtId="0" fontId="2" fillId="0" borderId="0" xfId="0" applyFont="1"/>
    <xf numFmtId="0" fontId="5" fillId="0" borderId="24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5" fillId="0" borderId="34" xfId="0" applyFont="1" applyBorder="1" applyAlignment="1">
      <alignment horizontal="center" vertical="center" readingOrder="2"/>
    </xf>
    <xf numFmtId="0" fontId="5" fillId="0" borderId="33" xfId="0" applyFont="1" applyBorder="1" applyAlignment="1">
      <alignment horizontal="center" vertical="center" readingOrder="2"/>
    </xf>
    <xf numFmtId="0" fontId="5" fillId="0" borderId="7" xfId="0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5" fillId="0" borderId="15" xfId="0" applyFont="1" applyBorder="1" applyAlignment="1">
      <alignment horizontal="center" vertical="center" readingOrder="2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0" xfId="0" applyFont="1" applyBorder="1"/>
    <xf numFmtId="0" fontId="6" fillId="0" borderId="35" xfId="0" applyFont="1" applyBorder="1"/>
    <xf numFmtId="3" fontId="5" fillId="0" borderId="23" xfId="0" applyNumberFormat="1" applyFont="1" applyBorder="1" applyAlignment="1">
      <alignment horizontal="center" vertical="center" readingOrder="2"/>
    </xf>
    <xf numFmtId="3" fontId="5" fillId="0" borderId="21" xfId="0" applyNumberFormat="1" applyFont="1" applyBorder="1" applyAlignment="1">
      <alignment horizontal="center" vertical="center" readingOrder="2"/>
    </xf>
    <xf numFmtId="3" fontId="5" fillId="0" borderId="19" xfId="0" applyNumberFormat="1" applyFont="1" applyBorder="1" applyAlignment="1">
      <alignment horizontal="center" vertical="center" readingOrder="2"/>
    </xf>
    <xf numFmtId="3" fontId="5" fillId="0" borderId="4" xfId="0" applyNumberFormat="1" applyFont="1" applyBorder="1" applyAlignment="1">
      <alignment horizontal="center" vertical="center" readingOrder="2"/>
    </xf>
    <xf numFmtId="3" fontId="5" fillId="0" borderId="5" xfId="0" applyNumberFormat="1" applyFont="1" applyBorder="1" applyAlignment="1">
      <alignment horizontal="center" vertical="center" readingOrder="2"/>
    </xf>
    <xf numFmtId="3" fontId="5" fillId="0" borderId="6" xfId="0" applyNumberFormat="1" applyFont="1" applyBorder="1" applyAlignment="1">
      <alignment horizontal="center" vertical="center" readingOrder="2"/>
    </xf>
    <xf numFmtId="3" fontId="5" fillId="0" borderId="11" xfId="0" applyNumberFormat="1" applyFont="1" applyBorder="1" applyAlignment="1">
      <alignment horizontal="center" vertical="center" readingOrder="2"/>
    </xf>
    <xf numFmtId="3" fontId="5" fillId="0" borderId="38" xfId="0" applyNumberFormat="1" applyFont="1" applyBorder="1" applyAlignment="1">
      <alignment horizontal="center" vertical="center" readingOrder="2"/>
    </xf>
    <xf numFmtId="3" fontId="5" fillId="0" borderId="39" xfId="0" applyNumberFormat="1" applyFont="1" applyBorder="1" applyAlignment="1">
      <alignment horizontal="center" vertical="center" readingOrder="2"/>
    </xf>
    <xf numFmtId="3" fontId="5" fillId="0" borderId="1" xfId="0" applyNumberFormat="1" applyFont="1" applyBorder="1" applyAlignment="1">
      <alignment horizontal="center" vertical="center" readingOrder="2"/>
    </xf>
    <xf numFmtId="3" fontId="5" fillId="0" borderId="2" xfId="0" applyNumberFormat="1" applyFont="1" applyBorder="1" applyAlignment="1">
      <alignment horizontal="center" vertical="center" readingOrder="2"/>
    </xf>
    <xf numFmtId="3" fontId="5" fillId="0" borderId="3" xfId="0" applyNumberFormat="1" applyFont="1" applyBorder="1" applyAlignment="1">
      <alignment horizontal="center" vertical="center" readingOrder="2"/>
    </xf>
    <xf numFmtId="3" fontId="5" fillId="0" borderId="44" xfId="0" applyNumberFormat="1" applyFont="1" applyBorder="1" applyAlignment="1">
      <alignment horizontal="center" vertical="center" readingOrder="2"/>
    </xf>
    <xf numFmtId="3" fontId="5" fillId="0" borderId="45" xfId="0" applyNumberFormat="1" applyFont="1" applyBorder="1" applyAlignment="1">
      <alignment horizontal="center" vertical="center" readingOrder="2"/>
    </xf>
    <xf numFmtId="3" fontId="5" fillId="0" borderId="46" xfId="0" applyNumberFormat="1" applyFont="1" applyBorder="1" applyAlignment="1">
      <alignment horizontal="center" vertical="center" readingOrder="2"/>
    </xf>
    <xf numFmtId="3" fontId="5" fillId="0" borderId="7" xfId="0" applyNumberFormat="1" applyFont="1" applyBorder="1" applyAlignment="1">
      <alignment horizontal="center" vertical="center" readingOrder="2"/>
    </xf>
    <xf numFmtId="3" fontId="5" fillId="0" borderId="8" xfId="0" applyNumberFormat="1" applyFont="1" applyBorder="1" applyAlignment="1">
      <alignment horizontal="center" vertical="center" readingOrder="2"/>
    </xf>
    <xf numFmtId="3" fontId="5" fillId="0" borderId="9" xfId="0" applyNumberFormat="1" applyFont="1" applyBorder="1" applyAlignment="1">
      <alignment horizontal="center" vertical="center" readingOrder="2"/>
    </xf>
    <xf numFmtId="3" fontId="5" fillId="0" borderId="13" xfId="0" applyNumberFormat="1" applyFont="1" applyBorder="1" applyAlignment="1">
      <alignment horizontal="center" vertical="center" readingOrder="2"/>
    </xf>
    <xf numFmtId="3" fontId="5" fillId="0" borderId="41" xfId="0" applyNumberFormat="1" applyFont="1" applyBorder="1" applyAlignment="1">
      <alignment horizontal="center" vertical="center" readingOrder="2"/>
    </xf>
    <xf numFmtId="3" fontId="5" fillId="0" borderId="42" xfId="0" applyNumberFormat="1" applyFont="1" applyBorder="1" applyAlignment="1">
      <alignment horizontal="center" vertical="center" readingOrder="2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164" fontId="6" fillId="0" borderId="4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4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30" xfId="0" applyFont="1" applyBorder="1" applyAlignment="1">
      <alignment horizontal="center" vertical="center" readingOrder="2"/>
    </xf>
    <xf numFmtId="0" fontId="2" fillId="0" borderId="31" xfId="0" applyFont="1" applyBorder="1" applyAlignment="1">
      <alignment horizontal="center" vertical="center" readingOrder="2"/>
    </xf>
    <xf numFmtId="0" fontId="2" fillId="0" borderId="32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rightToLeft="1" workbookViewId="0">
      <selection sqref="A1:E2"/>
    </sheetView>
  </sheetViews>
  <sheetFormatPr defaultRowHeight="14.25" x14ac:dyDescent="0.2"/>
  <cols>
    <col min="1" max="1" width="17.875" customWidth="1"/>
    <col min="2" max="2" width="15.25" customWidth="1"/>
    <col min="3" max="3" width="21.625" customWidth="1"/>
    <col min="4" max="4" width="20.25" customWidth="1"/>
  </cols>
  <sheetData>
    <row r="1" spans="1:5" x14ac:dyDescent="0.2">
      <c r="A1" s="73" t="s">
        <v>53</v>
      </c>
      <c r="B1" s="73"/>
      <c r="C1" s="73"/>
      <c r="D1" s="73"/>
      <c r="E1" s="73"/>
    </row>
    <row r="2" spans="1:5" ht="15" thickBot="1" x14ac:dyDescent="0.25">
      <c r="A2" s="73"/>
      <c r="B2" s="73"/>
      <c r="C2" s="73"/>
      <c r="D2" s="73"/>
      <c r="E2" s="73"/>
    </row>
    <row r="3" spans="1:5" ht="19.5" x14ac:dyDescent="0.5">
      <c r="A3" s="1" t="s">
        <v>0</v>
      </c>
      <c r="B3" s="2" t="s">
        <v>1</v>
      </c>
      <c r="C3" s="2" t="s">
        <v>2</v>
      </c>
      <c r="D3" s="3" t="s">
        <v>32</v>
      </c>
    </row>
    <row r="4" spans="1:5" ht="22.5" x14ac:dyDescent="0.55000000000000004">
      <c r="A4" s="4" t="s">
        <v>3</v>
      </c>
      <c r="B4" s="5">
        <v>3100</v>
      </c>
      <c r="C4" s="5">
        <v>10500</v>
      </c>
      <c r="D4" s="6">
        <f>B4*C4/100</f>
        <v>325500</v>
      </c>
    </row>
    <row r="5" spans="1:5" ht="22.5" x14ac:dyDescent="0.55000000000000004">
      <c r="A5" s="4" t="s">
        <v>4</v>
      </c>
      <c r="B5" s="5">
        <v>3000</v>
      </c>
      <c r="C5" s="5">
        <v>6000</v>
      </c>
      <c r="D5" s="6">
        <f>B5*C5/100</f>
        <v>180000</v>
      </c>
    </row>
    <row r="6" spans="1:5" ht="22.5" x14ac:dyDescent="0.55000000000000004">
      <c r="A6" s="4" t="s">
        <v>5</v>
      </c>
      <c r="B6" s="5">
        <v>6000</v>
      </c>
      <c r="C6" s="5">
        <v>15000</v>
      </c>
      <c r="D6" s="6">
        <f>B6*C6/100</f>
        <v>900000</v>
      </c>
    </row>
    <row r="7" spans="1:5" ht="22.5" x14ac:dyDescent="0.55000000000000004">
      <c r="A7" s="4" t="s">
        <v>6</v>
      </c>
      <c r="B7" s="5">
        <v>1000</v>
      </c>
      <c r="C7" s="5">
        <v>18000</v>
      </c>
      <c r="D7" s="6">
        <f>B7*C7/100</f>
        <v>180000</v>
      </c>
    </row>
    <row r="8" spans="1:5" ht="22.5" x14ac:dyDescent="0.55000000000000004">
      <c r="A8" s="4" t="s">
        <v>7</v>
      </c>
      <c r="B8" s="5">
        <v>2300</v>
      </c>
      <c r="C8" s="5">
        <v>24000</v>
      </c>
      <c r="D8" s="6">
        <f t="shared" ref="D8:D32" si="0">0.01*B8*C8</f>
        <v>552000</v>
      </c>
    </row>
    <row r="9" spans="1:5" ht="22.5" x14ac:dyDescent="0.55000000000000004">
      <c r="A9" s="4" t="s">
        <v>8</v>
      </c>
      <c r="B9" s="5">
        <v>900</v>
      </c>
      <c r="C9" s="5">
        <v>17500</v>
      </c>
      <c r="D9" s="6">
        <f t="shared" si="0"/>
        <v>157500</v>
      </c>
    </row>
    <row r="10" spans="1:5" ht="22.5" x14ac:dyDescent="0.55000000000000004">
      <c r="A10" s="4" t="s">
        <v>9</v>
      </c>
      <c r="B10" s="5">
        <v>850</v>
      </c>
      <c r="C10" s="5">
        <v>19000</v>
      </c>
      <c r="D10" s="6">
        <f t="shared" si="0"/>
        <v>161500</v>
      </c>
    </row>
    <row r="11" spans="1:5" ht="22.5" x14ac:dyDescent="0.55000000000000004">
      <c r="A11" s="4" t="s">
        <v>10</v>
      </c>
      <c r="B11" s="5">
        <v>900</v>
      </c>
      <c r="C11" s="5">
        <v>18000</v>
      </c>
      <c r="D11" s="6">
        <f t="shared" si="0"/>
        <v>162000</v>
      </c>
    </row>
    <row r="12" spans="1:5" ht="22.5" x14ac:dyDescent="0.55000000000000004">
      <c r="A12" s="4" t="s">
        <v>11</v>
      </c>
      <c r="B12" s="5">
        <v>7000</v>
      </c>
      <c r="C12" s="5">
        <v>7800</v>
      </c>
      <c r="D12" s="6">
        <f t="shared" si="0"/>
        <v>546000</v>
      </c>
    </row>
    <row r="13" spans="1:5" ht="22.5" x14ac:dyDescent="0.55000000000000004">
      <c r="A13" s="4" t="s">
        <v>12</v>
      </c>
      <c r="B13" s="5">
        <v>850</v>
      </c>
      <c r="C13" s="5">
        <v>22000</v>
      </c>
      <c r="D13" s="6">
        <f t="shared" si="0"/>
        <v>187000</v>
      </c>
    </row>
    <row r="14" spans="1:5" ht="22.5" x14ac:dyDescent="0.55000000000000004">
      <c r="A14" s="4" t="s">
        <v>13</v>
      </c>
      <c r="B14" s="5">
        <v>2500</v>
      </c>
      <c r="C14" s="5">
        <v>8500</v>
      </c>
      <c r="D14" s="6">
        <f t="shared" si="0"/>
        <v>212500</v>
      </c>
    </row>
    <row r="15" spans="1:5" ht="22.5" x14ac:dyDescent="0.55000000000000004">
      <c r="A15" s="4" t="s">
        <v>14</v>
      </c>
      <c r="B15" s="5">
        <v>15000</v>
      </c>
      <c r="C15" s="5">
        <v>6600</v>
      </c>
      <c r="D15" s="6">
        <f t="shared" si="0"/>
        <v>990000</v>
      </c>
    </row>
    <row r="16" spans="1:5" ht="22.5" x14ac:dyDescent="0.55000000000000004">
      <c r="A16" s="4" t="s">
        <v>15</v>
      </c>
      <c r="B16" s="5">
        <v>15000</v>
      </c>
      <c r="C16" s="5">
        <v>5000</v>
      </c>
      <c r="D16" s="6">
        <f t="shared" si="0"/>
        <v>750000</v>
      </c>
    </row>
    <row r="17" spans="1:4" ht="22.5" x14ac:dyDescent="0.55000000000000004">
      <c r="A17" s="4" t="s">
        <v>16</v>
      </c>
      <c r="B17" s="5">
        <v>15000</v>
      </c>
      <c r="C17" s="5">
        <v>5500</v>
      </c>
      <c r="D17" s="6">
        <f t="shared" si="0"/>
        <v>825000</v>
      </c>
    </row>
    <row r="18" spans="1:4" ht="22.5" x14ac:dyDescent="0.55000000000000004">
      <c r="A18" s="4" t="s">
        <v>17</v>
      </c>
      <c r="B18" s="5">
        <v>22500</v>
      </c>
      <c r="C18" s="5">
        <v>5300</v>
      </c>
      <c r="D18" s="6">
        <f t="shared" si="0"/>
        <v>1192500</v>
      </c>
    </row>
    <row r="19" spans="1:4" ht="22.5" x14ac:dyDescent="0.55000000000000004">
      <c r="A19" s="4" t="s">
        <v>18</v>
      </c>
      <c r="B19" s="5">
        <v>12500</v>
      </c>
      <c r="C19" s="5">
        <v>6200</v>
      </c>
      <c r="D19" s="6">
        <f t="shared" si="0"/>
        <v>775000</v>
      </c>
    </row>
    <row r="20" spans="1:4" ht="22.5" x14ac:dyDescent="0.55000000000000004">
      <c r="A20" s="4" t="s">
        <v>19</v>
      </c>
      <c r="B20" s="5">
        <v>21000</v>
      </c>
      <c r="C20" s="5">
        <v>4500</v>
      </c>
      <c r="D20" s="6">
        <f t="shared" si="0"/>
        <v>945000</v>
      </c>
    </row>
    <row r="21" spans="1:4" ht="22.5" x14ac:dyDescent="0.55000000000000004">
      <c r="A21" s="4" t="s">
        <v>20</v>
      </c>
      <c r="B21" s="5">
        <v>21500</v>
      </c>
      <c r="C21" s="5">
        <v>3000</v>
      </c>
      <c r="D21" s="6">
        <f t="shared" si="0"/>
        <v>645000</v>
      </c>
    </row>
    <row r="22" spans="1:4" ht="22.5" x14ac:dyDescent="0.55000000000000004">
      <c r="A22" s="4" t="s">
        <v>21</v>
      </c>
      <c r="B22" s="5">
        <v>22500</v>
      </c>
      <c r="C22" s="5">
        <v>3300</v>
      </c>
      <c r="D22" s="6">
        <f t="shared" si="0"/>
        <v>742500</v>
      </c>
    </row>
    <row r="23" spans="1:4" ht="22.5" x14ac:dyDescent="0.55000000000000004">
      <c r="A23" s="4" t="s">
        <v>22</v>
      </c>
      <c r="B23" s="5">
        <v>32000</v>
      </c>
      <c r="C23" s="5">
        <v>3800</v>
      </c>
      <c r="D23" s="6">
        <f t="shared" si="0"/>
        <v>1216000</v>
      </c>
    </row>
    <row r="24" spans="1:4" ht="22.5" x14ac:dyDescent="0.55000000000000004">
      <c r="A24" s="4" t="s">
        <v>23</v>
      </c>
      <c r="B24" s="5">
        <v>8100</v>
      </c>
      <c r="C24" s="5">
        <v>5200</v>
      </c>
      <c r="D24" s="6">
        <f t="shared" si="0"/>
        <v>421200</v>
      </c>
    </row>
    <row r="25" spans="1:4" ht="22.5" x14ac:dyDescent="0.55000000000000004">
      <c r="A25" s="4" t="s">
        <v>24</v>
      </c>
      <c r="B25" s="5">
        <v>35000</v>
      </c>
      <c r="C25" s="5">
        <v>1200</v>
      </c>
      <c r="D25" s="6">
        <f t="shared" si="0"/>
        <v>420000</v>
      </c>
    </row>
    <row r="26" spans="1:4" ht="22.5" x14ac:dyDescent="0.55000000000000004">
      <c r="A26" s="4" t="s">
        <v>25</v>
      </c>
      <c r="B26" s="5">
        <v>12500</v>
      </c>
      <c r="C26" s="5">
        <v>8000</v>
      </c>
      <c r="D26" s="6">
        <f t="shared" si="0"/>
        <v>1000000</v>
      </c>
    </row>
    <row r="27" spans="1:4" ht="22.5" x14ac:dyDescent="0.55000000000000004">
      <c r="A27" s="4" t="s">
        <v>26</v>
      </c>
      <c r="B27" s="5">
        <v>13000</v>
      </c>
      <c r="C27" s="5">
        <v>9500</v>
      </c>
      <c r="D27" s="6">
        <f t="shared" si="0"/>
        <v>1235000</v>
      </c>
    </row>
    <row r="28" spans="1:4" ht="22.5" x14ac:dyDescent="0.55000000000000004">
      <c r="A28" s="4" t="s">
        <v>27</v>
      </c>
      <c r="B28" s="5">
        <v>7500</v>
      </c>
      <c r="C28" s="5">
        <v>13000</v>
      </c>
      <c r="D28" s="6">
        <f t="shared" si="0"/>
        <v>975000</v>
      </c>
    </row>
    <row r="29" spans="1:4" ht="22.5" x14ac:dyDescent="0.55000000000000004">
      <c r="A29" s="4" t="s">
        <v>28</v>
      </c>
      <c r="B29" s="5">
        <v>1600</v>
      </c>
      <c r="C29" s="5">
        <v>135000</v>
      </c>
      <c r="D29" s="6">
        <f t="shared" si="0"/>
        <v>2160000</v>
      </c>
    </row>
    <row r="30" spans="1:4" ht="22.5" x14ac:dyDescent="0.55000000000000004">
      <c r="A30" s="4" t="s">
        <v>29</v>
      </c>
      <c r="B30" s="5">
        <v>12000</v>
      </c>
      <c r="C30" s="5">
        <v>9000</v>
      </c>
      <c r="D30" s="6">
        <f t="shared" si="0"/>
        <v>1080000</v>
      </c>
    </row>
    <row r="31" spans="1:4" ht="22.5" x14ac:dyDescent="0.55000000000000004">
      <c r="A31" s="4" t="s">
        <v>30</v>
      </c>
      <c r="B31" s="5">
        <v>800</v>
      </c>
      <c r="C31" s="5">
        <v>10000</v>
      </c>
      <c r="D31" s="6">
        <f t="shared" si="0"/>
        <v>80000</v>
      </c>
    </row>
    <row r="32" spans="1:4" ht="23.25" thickBot="1" x14ac:dyDescent="0.6">
      <c r="A32" s="7" t="s">
        <v>31</v>
      </c>
      <c r="B32" s="8">
        <v>14500</v>
      </c>
      <c r="C32" s="8">
        <v>6000</v>
      </c>
      <c r="D32" s="9">
        <f t="shared" si="0"/>
        <v>870000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rightToLeft="1" topLeftCell="B1" workbookViewId="0">
      <selection activeCell="J16" sqref="J16"/>
    </sheetView>
  </sheetViews>
  <sheetFormatPr defaultRowHeight="14.25" x14ac:dyDescent="0.2"/>
  <cols>
    <col min="1" max="1" width="9" hidden="1" customWidth="1"/>
    <col min="2" max="2" width="22" customWidth="1"/>
    <col min="3" max="3" width="13.375" customWidth="1"/>
    <col min="4" max="4" width="14.625" customWidth="1"/>
    <col min="5" max="5" width="16.125" customWidth="1"/>
    <col min="6" max="6" width="12.75" customWidth="1"/>
    <col min="7" max="7" width="14.75" customWidth="1"/>
    <col min="8" max="8" width="10.125" customWidth="1"/>
    <col min="9" max="9" width="9.25" customWidth="1"/>
    <col min="10" max="10" width="13.125" customWidth="1"/>
    <col min="11" max="11" width="20.25" customWidth="1"/>
    <col min="13" max="13" width="16.125" customWidth="1"/>
    <col min="14" max="14" width="9.75" customWidth="1"/>
  </cols>
  <sheetData>
    <row r="2" spans="2:14" ht="23.25" thickBot="1" x14ac:dyDescent="0.65">
      <c r="B2" s="74" t="s">
        <v>66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ht="18.75" thickBot="1" x14ac:dyDescent="0.25">
      <c r="B3" s="34" t="s">
        <v>0</v>
      </c>
      <c r="C3" s="35" t="s">
        <v>55</v>
      </c>
      <c r="D3" s="35" t="s">
        <v>54</v>
      </c>
      <c r="E3" s="35" t="s">
        <v>2</v>
      </c>
      <c r="F3" s="35" t="s">
        <v>61</v>
      </c>
      <c r="G3" s="36" t="s">
        <v>62</v>
      </c>
      <c r="H3" s="36" t="s">
        <v>57</v>
      </c>
      <c r="I3" s="36" t="s">
        <v>58</v>
      </c>
      <c r="J3" s="36" t="s">
        <v>63</v>
      </c>
      <c r="K3" s="36" t="s">
        <v>59</v>
      </c>
      <c r="L3" s="36" t="s">
        <v>60</v>
      </c>
      <c r="M3" s="36" t="s">
        <v>64</v>
      </c>
      <c r="N3" s="37" t="s">
        <v>65</v>
      </c>
    </row>
    <row r="4" spans="2:14" ht="26.1" customHeight="1" x14ac:dyDescent="0.2">
      <c r="B4" s="38" t="s">
        <v>3</v>
      </c>
      <c r="C4" s="39">
        <v>2100</v>
      </c>
      <c r="D4" s="39">
        <v>3100</v>
      </c>
      <c r="E4" s="39">
        <v>10500</v>
      </c>
      <c r="F4" s="39">
        <f>0.01*C4*E4</f>
        <v>220500</v>
      </c>
      <c r="G4" s="39">
        <f>E4*D4/100</f>
        <v>325500</v>
      </c>
      <c r="H4" s="39">
        <v>2100</v>
      </c>
      <c r="I4" s="39">
        <v>10500</v>
      </c>
      <c r="J4" s="39">
        <f>H4*I4/100</f>
        <v>220500</v>
      </c>
      <c r="K4" s="39">
        <v>1950</v>
      </c>
      <c r="L4" s="39">
        <v>10500</v>
      </c>
      <c r="M4" s="39">
        <f>K4*L4/100</f>
        <v>204750</v>
      </c>
      <c r="N4" s="40">
        <v>186000</v>
      </c>
    </row>
    <row r="5" spans="2:14" ht="26.1" customHeight="1" x14ac:dyDescent="0.2">
      <c r="B5" s="26" t="s">
        <v>4</v>
      </c>
      <c r="C5" s="28">
        <v>2700</v>
      </c>
      <c r="D5" s="28">
        <v>3000</v>
      </c>
      <c r="E5" s="28">
        <v>6000</v>
      </c>
      <c r="F5" s="28">
        <f t="shared" ref="F5:F32" si="0">0.01*C5*E5</f>
        <v>162000</v>
      </c>
      <c r="G5" s="28">
        <f t="shared" ref="G5:G31" si="1">E5*D5/100</f>
        <v>180000</v>
      </c>
      <c r="H5" s="28">
        <v>2650</v>
      </c>
      <c r="I5" s="28">
        <v>6000</v>
      </c>
      <c r="J5" s="28">
        <f t="shared" ref="J5:J25" si="2">H5*I5/100</f>
        <v>159000</v>
      </c>
      <c r="K5" s="28">
        <v>2500</v>
      </c>
      <c r="L5" s="28">
        <v>6000</v>
      </c>
      <c r="M5" s="28">
        <f>K5*L5/100</f>
        <v>150000</v>
      </c>
      <c r="N5" s="29">
        <v>135000</v>
      </c>
    </row>
    <row r="6" spans="2:14" ht="26.1" customHeight="1" thickBot="1" x14ac:dyDescent="0.25">
      <c r="B6" s="27" t="s">
        <v>5</v>
      </c>
      <c r="C6" s="30">
        <v>4500</v>
      </c>
      <c r="D6" s="30">
        <v>6000</v>
      </c>
      <c r="E6" s="30">
        <v>15000</v>
      </c>
      <c r="F6" s="30">
        <f t="shared" si="0"/>
        <v>675000</v>
      </c>
      <c r="G6" s="30">
        <f t="shared" si="1"/>
        <v>900000</v>
      </c>
      <c r="H6" s="30">
        <v>4600</v>
      </c>
      <c r="I6" s="30">
        <v>15000</v>
      </c>
      <c r="J6" s="30">
        <f t="shared" si="2"/>
        <v>690000</v>
      </c>
      <c r="K6" s="30">
        <v>4400</v>
      </c>
      <c r="L6" s="30">
        <v>15000</v>
      </c>
      <c r="M6" s="30">
        <f t="shared" ref="M6:M25" si="3">K6*L6/100</f>
        <v>660000</v>
      </c>
      <c r="N6" s="31">
        <v>600000</v>
      </c>
    </row>
    <row r="7" spans="2:14" ht="26.1" customHeight="1" x14ac:dyDescent="0.2">
      <c r="B7" s="38" t="s">
        <v>6</v>
      </c>
      <c r="C7" s="39">
        <v>1000</v>
      </c>
      <c r="D7" s="39">
        <v>1000</v>
      </c>
      <c r="E7" s="39">
        <v>18000</v>
      </c>
      <c r="F7" s="39">
        <f t="shared" si="0"/>
        <v>180000</v>
      </c>
      <c r="G7" s="39">
        <f t="shared" si="1"/>
        <v>180000</v>
      </c>
      <c r="H7" s="39">
        <v>1000</v>
      </c>
      <c r="I7" s="39">
        <v>17000</v>
      </c>
      <c r="J7" s="39">
        <f t="shared" si="2"/>
        <v>170000</v>
      </c>
      <c r="K7" s="39">
        <v>920</v>
      </c>
      <c r="L7" s="39">
        <v>18000</v>
      </c>
      <c r="M7" s="39">
        <f t="shared" si="3"/>
        <v>165600</v>
      </c>
      <c r="N7" s="40">
        <v>150000</v>
      </c>
    </row>
    <row r="8" spans="2:14" ht="26.1" customHeight="1" x14ac:dyDescent="0.2">
      <c r="B8" s="26" t="s">
        <v>7</v>
      </c>
      <c r="C8" s="28">
        <v>2000</v>
      </c>
      <c r="D8" s="28">
        <v>2300</v>
      </c>
      <c r="E8" s="28">
        <v>24000</v>
      </c>
      <c r="F8" s="28">
        <f t="shared" si="0"/>
        <v>480000</v>
      </c>
      <c r="G8" s="28">
        <f t="shared" si="1"/>
        <v>552000</v>
      </c>
      <c r="H8" s="28">
        <v>2200</v>
      </c>
      <c r="I8" s="28">
        <v>25000</v>
      </c>
      <c r="J8" s="28">
        <f t="shared" si="2"/>
        <v>550000</v>
      </c>
      <c r="K8" s="28">
        <v>2100</v>
      </c>
      <c r="L8" s="28">
        <v>24000</v>
      </c>
      <c r="M8" s="28">
        <f t="shared" si="3"/>
        <v>504000</v>
      </c>
      <c r="N8" s="29">
        <v>460000</v>
      </c>
    </row>
    <row r="9" spans="2:14" ht="26.1" customHeight="1" x14ac:dyDescent="0.2">
      <c r="B9" s="26" t="s">
        <v>8</v>
      </c>
      <c r="C9" s="28">
        <v>980</v>
      </c>
      <c r="D9" s="28">
        <v>900</v>
      </c>
      <c r="E9" s="28">
        <v>17500</v>
      </c>
      <c r="F9" s="28">
        <f t="shared" si="0"/>
        <v>171500</v>
      </c>
      <c r="G9" s="28">
        <f t="shared" si="1"/>
        <v>157500</v>
      </c>
      <c r="H9" s="28">
        <v>960</v>
      </c>
      <c r="I9" s="28">
        <v>17500</v>
      </c>
      <c r="J9" s="28">
        <f t="shared" si="2"/>
        <v>168000</v>
      </c>
      <c r="K9" s="28">
        <v>960</v>
      </c>
      <c r="L9" s="28">
        <v>17500</v>
      </c>
      <c r="M9" s="28">
        <f t="shared" si="3"/>
        <v>168000</v>
      </c>
      <c r="N9" s="29">
        <v>153000</v>
      </c>
    </row>
    <row r="10" spans="2:14" ht="26.1" customHeight="1" x14ac:dyDescent="0.2">
      <c r="B10" s="26" t="s">
        <v>9</v>
      </c>
      <c r="C10" s="28">
        <v>850</v>
      </c>
      <c r="D10" s="28">
        <v>850</v>
      </c>
      <c r="E10" s="28">
        <v>19000</v>
      </c>
      <c r="F10" s="28">
        <f t="shared" si="0"/>
        <v>161500</v>
      </c>
      <c r="G10" s="28">
        <f t="shared" si="1"/>
        <v>161500</v>
      </c>
      <c r="H10" s="28">
        <v>860</v>
      </c>
      <c r="I10" s="28">
        <v>18500</v>
      </c>
      <c r="J10" s="28">
        <f t="shared" si="2"/>
        <v>159100</v>
      </c>
      <c r="K10" s="28">
        <v>840</v>
      </c>
      <c r="L10" s="28">
        <v>19000</v>
      </c>
      <c r="M10" s="28">
        <f t="shared" si="3"/>
        <v>159600</v>
      </c>
      <c r="N10" s="29">
        <v>144500</v>
      </c>
    </row>
    <row r="11" spans="2:14" ht="26.1" customHeight="1" thickBot="1" x14ac:dyDescent="0.25">
      <c r="B11" s="27" t="s">
        <v>10</v>
      </c>
      <c r="C11" s="30">
        <v>850</v>
      </c>
      <c r="D11" s="30">
        <v>900</v>
      </c>
      <c r="E11" s="30">
        <v>18000</v>
      </c>
      <c r="F11" s="30">
        <f t="shared" si="0"/>
        <v>153000</v>
      </c>
      <c r="G11" s="30">
        <f t="shared" si="1"/>
        <v>162000</v>
      </c>
      <c r="H11" s="30">
        <v>830</v>
      </c>
      <c r="I11" s="30">
        <v>18000</v>
      </c>
      <c r="J11" s="30">
        <f t="shared" si="2"/>
        <v>149400</v>
      </c>
      <c r="K11" s="30">
        <v>830</v>
      </c>
      <c r="L11" s="30">
        <v>18000</v>
      </c>
      <c r="M11" s="30">
        <f t="shared" si="3"/>
        <v>149400</v>
      </c>
      <c r="N11" s="31">
        <v>135000</v>
      </c>
    </row>
    <row r="12" spans="2:14" ht="26.1" customHeight="1" x14ac:dyDescent="0.2">
      <c r="B12" s="38" t="s">
        <v>11</v>
      </c>
      <c r="C12" s="39">
        <v>7000</v>
      </c>
      <c r="D12" s="39">
        <v>7000</v>
      </c>
      <c r="E12" s="39">
        <v>7800</v>
      </c>
      <c r="F12" s="39">
        <f t="shared" si="0"/>
        <v>546000</v>
      </c>
      <c r="G12" s="39">
        <f t="shared" si="1"/>
        <v>546000</v>
      </c>
      <c r="H12" s="39">
        <v>6000</v>
      </c>
      <c r="I12" s="39">
        <v>7500</v>
      </c>
      <c r="J12" s="39">
        <f t="shared" si="2"/>
        <v>450000</v>
      </c>
      <c r="K12" s="39">
        <v>5200</v>
      </c>
      <c r="L12" s="39">
        <v>7800</v>
      </c>
      <c r="M12" s="39">
        <f t="shared" si="3"/>
        <v>405600</v>
      </c>
      <c r="N12" s="40">
        <v>364000</v>
      </c>
    </row>
    <row r="13" spans="2:14" ht="26.1" customHeight="1" x14ac:dyDescent="0.2">
      <c r="B13" s="26" t="s">
        <v>12</v>
      </c>
      <c r="C13" s="28">
        <v>850</v>
      </c>
      <c r="D13" s="28">
        <v>850</v>
      </c>
      <c r="E13" s="28">
        <v>22000</v>
      </c>
      <c r="F13" s="28">
        <f t="shared" si="0"/>
        <v>187000</v>
      </c>
      <c r="G13" s="28">
        <f t="shared" si="1"/>
        <v>187000</v>
      </c>
      <c r="H13" s="28">
        <v>750</v>
      </c>
      <c r="I13" s="28">
        <v>22000</v>
      </c>
      <c r="J13" s="28">
        <f t="shared" si="2"/>
        <v>165000</v>
      </c>
      <c r="K13" s="28">
        <v>720</v>
      </c>
      <c r="L13" s="28">
        <v>22000</v>
      </c>
      <c r="M13" s="28">
        <f t="shared" si="3"/>
        <v>158400</v>
      </c>
      <c r="N13" s="29">
        <v>144500</v>
      </c>
    </row>
    <row r="14" spans="2:14" ht="26.1" customHeight="1" thickBot="1" x14ac:dyDescent="0.25">
      <c r="B14" s="27" t="s">
        <v>13</v>
      </c>
      <c r="C14" s="30">
        <v>2000</v>
      </c>
      <c r="D14" s="30">
        <v>2500</v>
      </c>
      <c r="E14" s="30">
        <v>8500</v>
      </c>
      <c r="F14" s="30">
        <f t="shared" si="0"/>
        <v>170000</v>
      </c>
      <c r="G14" s="30">
        <f t="shared" si="1"/>
        <v>212500</v>
      </c>
      <c r="H14" s="30">
        <v>1900</v>
      </c>
      <c r="I14" s="30">
        <v>8200</v>
      </c>
      <c r="J14" s="30">
        <f t="shared" si="2"/>
        <v>155800</v>
      </c>
      <c r="K14" s="30">
        <v>1800</v>
      </c>
      <c r="L14" s="30">
        <v>8500</v>
      </c>
      <c r="M14" s="30">
        <f t="shared" si="3"/>
        <v>153000</v>
      </c>
      <c r="N14" s="31">
        <v>138600</v>
      </c>
    </row>
    <row r="15" spans="2:14" ht="26.1" customHeight="1" thickBot="1" x14ac:dyDescent="0.25">
      <c r="B15" s="41" t="s">
        <v>14</v>
      </c>
      <c r="C15" s="42">
        <v>15000</v>
      </c>
      <c r="D15" s="42">
        <v>15000</v>
      </c>
      <c r="E15" s="42">
        <v>6600</v>
      </c>
      <c r="F15" s="42">
        <f t="shared" si="0"/>
        <v>990000</v>
      </c>
      <c r="G15" s="42">
        <f t="shared" si="1"/>
        <v>990000</v>
      </c>
      <c r="H15" s="42">
        <v>15000</v>
      </c>
      <c r="I15" s="42">
        <v>6600</v>
      </c>
      <c r="J15" s="42">
        <f t="shared" si="2"/>
        <v>990000</v>
      </c>
      <c r="K15" s="42">
        <v>15000</v>
      </c>
      <c r="L15" s="42">
        <v>6600</v>
      </c>
      <c r="M15" s="42">
        <f t="shared" si="3"/>
        <v>990000</v>
      </c>
      <c r="N15" s="43">
        <v>900000</v>
      </c>
    </row>
    <row r="16" spans="2:14" ht="26.1" customHeight="1" x14ac:dyDescent="0.2">
      <c r="B16" s="38" t="s">
        <v>15</v>
      </c>
      <c r="C16" s="39">
        <v>16000</v>
      </c>
      <c r="D16" s="39">
        <v>15000</v>
      </c>
      <c r="E16" s="39">
        <v>5000</v>
      </c>
      <c r="F16" s="39">
        <f t="shared" si="0"/>
        <v>800000</v>
      </c>
      <c r="G16" s="39">
        <f t="shared" si="1"/>
        <v>750000</v>
      </c>
      <c r="H16" s="39">
        <v>15000</v>
      </c>
      <c r="I16" s="39">
        <v>4500</v>
      </c>
      <c r="J16" s="39">
        <f t="shared" si="2"/>
        <v>675000</v>
      </c>
      <c r="K16" s="39">
        <v>12500</v>
      </c>
      <c r="L16" s="39">
        <v>5000</v>
      </c>
      <c r="M16" s="39">
        <f t="shared" si="3"/>
        <v>625000</v>
      </c>
      <c r="N16" s="40">
        <v>570000</v>
      </c>
    </row>
    <row r="17" spans="2:14" ht="26.1" customHeight="1" x14ac:dyDescent="0.2">
      <c r="B17" s="26" t="s">
        <v>16</v>
      </c>
      <c r="C17" s="28">
        <v>15200</v>
      </c>
      <c r="D17" s="28">
        <v>15000</v>
      </c>
      <c r="E17" s="28">
        <v>5500</v>
      </c>
      <c r="F17" s="28">
        <f t="shared" si="0"/>
        <v>836000</v>
      </c>
      <c r="G17" s="28">
        <f t="shared" si="1"/>
        <v>825000</v>
      </c>
      <c r="H17" s="28">
        <v>14000</v>
      </c>
      <c r="I17" s="28">
        <v>4800</v>
      </c>
      <c r="J17" s="28">
        <f t="shared" si="2"/>
        <v>672000</v>
      </c>
      <c r="K17" s="28">
        <v>12000</v>
      </c>
      <c r="L17" s="28">
        <v>5500</v>
      </c>
      <c r="M17" s="28">
        <f t="shared" si="3"/>
        <v>660000</v>
      </c>
      <c r="N17" s="29">
        <v>600000</v>
      </c>
    </row>
    <row r="18" spans="2:14" ht="26.1" customHeight="1" x14ac:dyDescent="0.2">
      <c r="B18" s="26" t="s">
        <v>17</v>
      </c>
      <c r="C18" s="28">
        <v>21000</v>
      </c>
      <c r="D18" s="28">
        <v>22500</v>
      </c>
      <c r="E18" s="28">
        <v>5300</v>
      </c>
      <c r="F18" s="28">
        <f t="shared" si="0"/>
        <v>1113000</v>
      </c>
      <c r="G18" s="28">
        <f t="shared" si="1"/>
        <v>1192500</v>
      </c>
      <c r="H18" s="28">
        <v>20000</v>
      </c>
      <c r="I18" s="28">
        <v>4600</v>
      </c>
      <c r="J18" s="28">
        <f t="shared" si="2"/>
        <v>920000</v>
      </c>
      <c r="K18" s="28">
        <v>17500</v>
      </c>
      <c r="L18" s="28">
        <v>5300</v>
      </c>
      <c r="M18" s="28">
        <f t="shared" si="3"/>
        <v>927500</v>
      </c>
      <c r="N18" s="29">
        <v>841500</v>
      </c>
    </row>
    <row r="19" spans="2:14" ht="26.1" customHeight="1" thickBot="1" x14ac:dyDescent="0.25">
      <c r="B19" s="27" t="s">
        <v>18</v>
      </c>
      <c r="C19" s="30">
        <v>12000</v>
      </c>
      <c r="D19" s="30">
        <v>12500</v>
      </c>
      <c r="E19" s="30">
        <v>6200</v>
      </c>
      <c r="F19" s="30">
        <f t="shared" si="0"/>
        <v>744000</v>
      </c>
      <c r="G19" s="30">
        <f t="shared" si="1"/>
        <v>775000</v>
      </c>
      <c r="H19" s="30">
        <v>11000</v>
      </c>
      <c r="I19" s="30">
        <v>5500</v>
      </c>
      <c r="J19" s="30">
        <f t="shared" si="2"/>
        <v>605000</v>
      </c>
      <c r="K19" s="30">
        <v>8900</v>
      </c>
      <c r="L19" s="30">
        <v>6200</v>
      </c>
      <c r="M19" s="30">
        <f t="shared" si="3"/>
        <v>551800</v>
      </c>
      <c r="N19" s="31">
        <v>500000</v>
      </c>
    </row>
    <row r="20" spans="2:14" ht="26.1" customHeight="1" x14ac:dyDescent="0.2">
      <c r="B20" s="38" t="s">
        <v>19</v>
      </c>
      <c r="C20" s="39">
        <v>21000</v>
      </c>
      <c r="D20" s="39">
        <v>21000</v>
      </c>
      <c r="E20" s="39">
        <v>4500</v>
      </c>
      <c r="F20" s="39">
        <f t="shared" si="0"/>
        <v>945000</v>
      </c>
      <c r="G20" s="39">
        <f t="shared" si="1"/>
        <v>945000</v>
      </c>
      <c r="H20" s="39">
        <v>20000</v>
      </c>
      <c r="I20" s="39">
        <v>5000</v>
      </c>
      <c r="J20" s="39">
        <f t="shared" si="2"/>
        <v>1000000</v>
      </c>
      <c r="K20" s="39">
        <v>20200</v>
      </c>
      <c r="L20" s="39">
        <v>4500</v>
      </c>
      <c r="M20" s="39">
        <f t="shared" si="3"/>
        <v>909000</v>
      </c>
      <c r="N20" s="40">
        <v>827200</v>
      </c>
    </row>
    <row r="21" spans="2:14" ht="26.1" customHeight="1" x14ac:dyDescent="0.2">
      <c r="B21" s="26" t="s">
        <v>20</v>
      </c>
      <c r="C21" s="28">
        <v>21000</v>
      </c>
      <c r="D21" s="28">
        <v>21500</v>
      </c>
      <c r="E21" s="28">
        <v>3000</v>
      </c>
      <c r="F21" s="28">
        <f t="shared" si="0"/>
        <v>630000</v>
      </c>
      <c r="G21" s="28">
        <f t="shared" si="1"/>
        <v>645000</v>
      </c>
      <c r="H21" s="28">
        <v>17000</v>
      </c>
      <c r="I21" s="28">
        <v>3000</v>
      </c>
      <c r="J21" s="28">
        <f t="shared" si="2"/>
        <v>510000</v>
      </c>
      <c r="K21" s="28">
        <v>15800</v>
      </c>
      <c r="L21" s="28">
        <v>3000</v>
      </c>
      <c r="M21" s="28">
        <f t="shared" si="3"/>
        <v>474000</v>
      </c>
      <c r="N21" s="29">
        <v>430000</v>
      </c>
    </row>
    <row r="22" spans="2:14" ht="26.1" customHeight="1" x14ac:dyDescent="0.2">
      <c r="B22" s="26" t="s">
        <v>21</v>
      </c>
      <c r="C22" s="28">
        <v>22000</v>
      </c>
      <c r="D22" s="28">
        <v>22500</v>
      </c>
      <c r="E22" s="28">
        <v>2300</v>
      </c>
      <c r="F22" s="28">
        <f t="shared" si="0"/>
        <v>506000</v>
      </c>
      <c r="G22" s="28">
        <f t="shared" si="1"/>
        <v>517500</v>
      </c>
      <c r="H22" s="28">
        <v>26000</v>
      </c>
      <c r="I22" s="28">
        <v>2000</v>
      </c>
      <c r="J22" s="28">
        <f t="shared" si="2"/>
        <v>520000</v>
      </c>
      <c r="K22" s="28">
        <v>19300</v>
      </c>
      <c r="L22" s="28">
        <v>2300</v>
      </c>
      <c r="M22" s="28">
        <f t="shared" si="3"/>
        <v>443900</v>
      </c>
      <c r="N22" s="29">
        <v>402600</v>
      </c>
    </row>
    <row r="23" spans="2:14" ht="26.1" customHeight="1" thickBot="1" x14ac:dyDescent="0.25">
      <c r="B23" s="27" t="s">
        <v>22</v>
      </c>
      <c r="C23" s="30">
        <v>28000</v>
      </c>
      <c r="D23" s="30">
        <v>32000</v>
      </c>
      <c r="E23" s="30">
        <v>3800</v>
      </c>
      <c r="F23" s="30">
        <f t="shared" si="0"/>
        <v>1064000</v>
      </c>
      <c r="G23" s="30">
        <f t="shared" si="1"/>
        <v>1216000</v>
      </c>
      <c r="H23" s="30">
        <v>28000</v>
      </c>
      <c r="I23" s="30">
        <v>3800</v>
      </c>
      <c r="J23" s="30">
        <f t="shared" si="2"/>
        <v>1064000</v>
      </c>
      <c r="K23" s="30">
        <v>29000</v>
      </c>
      <c r="L23" s="30">
        <v>3800</v>
      </c>
      <c r="M23" s="30">
        <f t="shared" si="3"/>
        <v>1102000</v>
      </c>
      <c r="N23" s="31">
        <v>1001000</v>
      </c>
    </row>
    <row r="24" spans="2:14" ht="26.1" customHeight="1" x14ac:dyDescent="0.2">
      <c r="B24" s="38" t="s">
        <v>23</v>
      </c>
      <c r="C24" s="39">
        <v>8000</v>
      </c>
      <c r="D24" s="39">
        <v>8100</v>
      </c>
      <c r="E24" s="39">
        <v>5200</v>
      </c>
      <c r="F24" s="39">
        <f t="shared" si="0"/>
        <v>416000</v>
      </c>
      <c r="G24" s="39">
        <f t="shared" si="1"/>
        <v>421200</v>
      </c>
      <c r="H24" s="39">
        <v>8000</v>
      </c>
      <c r="I24" s="39">
        <v>5400</v>
      </c>
      <c r="J24" s="39">
        <f t="shared" si="2"/>
        <v>432000</v>
      </c>
      <c r="K24" s="39">
        <v>7200</v>
      </c>
      <c r="L24" s="39">
        <v>5200</v>
      </c>
      <c r="M24" s="39">
        <f t="shared" si="3"/>
        <v>374400</v>
      </c>
      <c r="N24" s="40">
        <v>340200</v>
      </c>
    </row>
    <row r="25" spans="2:14" ht="26.1" customHeight="1" thickBot="1" x14ac:dyDescent="0.25">
      <c r="B25" s="27" t="s">
        <v>24</v>
      </c>
      <c r="C25" s="30">
        <v>35000</v>
      </c>
      <c r="D25" s="30">
        <v>35000</v>
      </c>
      <c r="E25" s="30">
        <v>1200</v>
      </c>
      <c r="F25" s="30">
        <f t="shared" si="0"/>
        <v>420000</v>
      </c>
      <c r="G25" s="30">
        <f t="shared" si="1"/>
        <v>420000</v>
      </c>
      <c r="H25" s="30">
        <v>35000</v>
      </c>
      <c r="I25" s="30">
        <v>1200</v>
      </c>
      <c r="J25" s="30">
        <f t="shared" si="2"/>
        <v>420000</v>
      </c>
      <c r="K25" s="30">
        <v>30500</v>
      </c>
      <c r="L25" s="30">
        <v>1200</v>
      </c>
      <c r="M25" s="30">
        <f t="shared" si="3"/>
        <v>366000</v>
      </c>
      <c r="N25" s="31">
        <v>332500</v>
      </c>
    </row>
    <row r="26" spans="2:14" ht="26.1" customHeight="1" x14ac:dyDescent="0.2">
      <c r="B26" s="32" t="s">
        <v>25</v>
      </c>
      <c r="C26" s="33">
        <v>12500</v>
      </c>
      <c r="D26" s="75">
        <v>13000</v>
      </c>
      <c r="E26" s="33">
        <v>8000</v>
      </c>
      <c r="F26" s="33">
        <f t="shared" si="0"/>
        <v>1000000</v>
      </c>
      <c r="G26" s="75">
        <f>E27*13000/100</f>
        <v>1235000</v>
      </c>
      <c r="H26" s="33">
        <v>12500</v>
      </c>
      <c r="I26" s="33">
        <v>8000</v>
      </c>
      <c r="J26" s="75">
        <v>1196000</v>
      </c>
      <c r="K26" s="79">
        <v>12000</v>
      </c>
      <c r="L26" s="33">
        <v>8000</v>
      </c>
      <c r="M26" s="75">
        <f>12000*9500/100</f>
        <v>1140000</v>
      </c>
      <c r="N26" s="77">
        <v>1040000</v>
      </c>
    </row>
    <row r="27" spans="2:14" ht="26.1" customHeight="1" x14ac:dyDescent="0.2">
      <c r="B27" s="26" t="s">
        <v>26</v>
      </c>
      <c r="C27" s="28">
        <v>11000</v>
      </c>
      <c r="D27" s="76"/>
      <c r="E27" s="28">
        <v>9500</v>
      </c>
      <c r="F27" s="28">
        <f t="shared" si="0"/>
        <v>1045000</v>
      </c>
      <c r="G27" s="76"/>
      <c r="H27" s="28">
        <v>11000</v>
      </c>
      <c r="I27" s="28">
        <v>9500</v>
      </c>
      <c r="J27" s="76">
        <v>1144000</v>
      </c>
      <c r="K27" s="79"/>
      <c r="L27" s="28">
        <v>9500</v>
      </c>
      <c r="M27" s="76"/>
      <c r="N27" s="78"/>
    </row>
    <row r="28" spans="2:14" ht="26.1" customHeight="1" x14ac:dyDescent="0.2">
      <c r="B28" s="26" t="s">
        <v>27</v>
      </c>
      <c r="C28" s="28">
        <v>7500</v>
      </c>
      <c r="D28" s="76"/>
      <c r="E28" s="28">
        <v>13000</v>
      </c>
      <c r="F28" s="28">
        <f t="shared" si="0"/>
        <v>975000</v>
      </c>
      <c r="G28" s="76"/>
      <c r="H28" s="28">
        <v>7500</v>
      </c>
      <c r="I28" s="28">
        <v>13000</v>
      </c>
      <c r="J28" s="76">
        <v>1144000</v>
      </c>
      <c r="K28" s="79"/>
      <c r="L28" s="28">
        <v>13000</v>
      </c>
      <c r="M28" s="76"/>
      <c r="N28" s="78"/>
    </row>
    <row r="29" spans="2:14" ht="26.1" customHeight="1" x14ac:dyDescent="0.2">
      <c r="B29" s="26" t="s">
        <v>28</v>
      </c>
      <c r="C29" s="28">
        <v>1600</v>
      </c>
      <c r="D29" s="76"/>
      <c r="E29" s="28">
        <v>135000</v>
      </c>
      <c r="F29" s="28">
        <f t="shared" si="0"/>
        <v>2160000</v>
      </c>
      <c r="G29" s="76"/>
      <c r="H29" s="28">
        <v>1600</v>
      </c>
      <c r="I29" s="28">
        <v>135000</v>
      </c>
      <c r="J29" s="76">
        <v>1144000</v>
      </c>
      <c r="K29" s="75"/>
      <c r="L29" s="28">
        <v>135000</v>
      </c>
      <c r="M29" s="76"/>
      <c r="N29" s="78"/>
    </row>
    <row r="30" spans="2:14" ht="26.1" customHeight="1" x14ac:dyDescent="0.2">
      <c r="B30" s="26" t="s">
        <v>29</v>
      </c>
      <c r="C30" s="28">
        <v>11200</v>
      </c>
      <c r="D30" s="28">
        <v>12000</v>
      </c>
      <c r="E30" s="28">
        <v>9000</v>
      </c>
      <c r="F30" s="28">
        <f t="shared" si="0"/>
        <v>1008000</v>
      </c>
      <c r="G30" s="28">
        <f t="shared" si="1"/>
        <v>1080000</v>
      </c>
      <c r="H30" s="28">
        <v>11500</v>
      </c>
      <c r="I30" s="28">
        <v>9000</v>
      </c>
      <c r="J30" s="28">
        <f>H30*I30/100</f>
        <v>1035000</v>
      </c>
      <c r="K30" s="28">
        <v>11000</v>
      </c>
      <c r="L30" s="28">
        <v>9000</v>
      </c>
      <c r="M30" s="28">
        <f t="shared" ref="M30:M31" si="4">K30*L30/100</f>
        <v>990000</v>
      </c>
      <c r="N30" s="29">
        <v>900000</v>
      </c>
    </row>
    <row r="31" spans="2:14" ht="26.1" customHeight="1" x14ac:dyDescent="0.2">
      <c r="B31" s="26" t="s">
        <v>30</v>
      </c>
      <c r="C31" s="28">
        <v>800</v>
      </c>
      <c r="D31" s="28">
        <v>800</v>
      </c>
      <c r="E31" s="28">
        <v>10000</v>
      </c>
      <c r="F31" s="28">
        <f t="shared" si="0"/>
        <v>80000</v>
      </c>
      <c r="G31" s="28">
        <f t="shared" si="1"/>
        <v>80000</v>
      </c>
      <c r="H31" s="28">
        <v>800</v>
      </c>
      <c r="I31" s="28">
        <v>10000</v>
      </c>
      <c r="J31" s="28">
        <f>H31*I31/100</f>
        <v>80000</v>
      </c>
      <c r="K31" s="28">
        <v>550</v>
      </c>
      <c r="L31" s="28">
        <v>10000</v>
      </c>
      <c r="M31" s="28">
        <f t="shared" si="4"/>
        <v>55000</v>
      </c>
      <c r="N31" s="29">
        <v>48000</v>
      </c>
    </row>
    <row r="32" spans="2:14" ht="26.1" customHeight="1" thickBot="1" x14ac:dyDescent="0.25">
      <c r="B32" s="27" t="s">
        <v>31</v>
      </c>
      <c r="C32" s="30">
        <v>14500</v>
      </c>
      <c r="D32" s="30"/>
      <c r="E32" s="30">
        <v>6000</v>
      </c>
      <c r="F32" s="30">
        <f t="shared" si="0"/>
        <v>870000</v>
      </c>
      <c r="G32" s="30" t="s">
        <v>56</v>
      </c>
      <c r="H32" s="30">
        <v>14500</v>
      </c>
      <c r="I32" s="30">
        <v>6000</v>
      </c>
      <c r="J32" s="30" t="s">
        <v>56</v>
      </c>
      <c r="K32" s="30">
        <f t="shared" ref="K32" si="5">M32/L32*100</f>
        <v>0</v>
      </c>
      <c r="L32" s="30">
        <v>6000</v>
      </c>
      <c r="M32" s="30">
        <f t="shared" ref="M32" si="6">N32*1.1</f>
        <v>0</v>
      </c>
      <c r="N32" s="31"/>
    </row>
    <row r="34" ht="128.25" customHeight="1" x14ac:dyDescent="0.2"/>
  </sheetData>
  <mergeCells count="7">
    <mergeCell ref="B2:N2"/>
    <mergeCell ref="D26:D29"/>
    <mergeCell ref="N26:N29"/>
    <mergeCell ref="G26:G29"/>
    <mergeCell ref="J26:J29"/>
    <mergeCell ref="M26:M29"/>
    <mergeCell ref="K26:K29"/>
  </mergeCells>
  <printOptions horizontalCentered="1" verticalCentered="1"/>
  <pageMargins left="0" right="0" top="0.19685039370078741" bottom="0.19685039370078741" header="0.19685039370078741" footer="0.19685039370078741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rightToLeft="1" tabSelected="1" workbookViewId="0">
      <selection activeCell="C34" sqref="C34"/>
    </sheetView>
  </sheetViews>
  <sheetFormatPr defaultRowHeight="14.25" x14ac:dyDescent="0.2"/>
  <cols>
    <col min="1" max="1" width="16.375" customWidth="1"/>
    <col min="2" max="2" width="17.625" customWidth="1"/>
    <col min="3" max="3" width="25.375" customWidth="1"/>
    <col min="4" max="4" width="18.875" customWidth="1"/>
    <col min="5" max="5" width="14.25" customWidth="1"/>
  </cols>
  <sheetData>
    <row r="1" spans="1:5" ht="25.5" x14ac:dyDescent="0.2">
      <c r="A1" s="101" t="s">
        <v>73</v>
      </c>
      <c r="B1" s="101"/>
      <c r="C1" s="101"/>
      <c r="D1" s="101"/>
      <c r="E1" s="101"/>
    </row>
    <row r="2" spans="1:5" ht="29.25" thickBot="1" x14ac:dyDescent="0.8">
      <c r="A2" s="83" t="s">
        <v>72</v>
      </c>
      <c r="B2" s="83"/>
      <c r="C2" s="83"/>
      <c r="D2" s="83"/>
      <c r="E2" s="83"/>
    </row>
    <row r="3" spans="1:5" ht="23.25" thickBot="1" x14ac:dyDescent="0.25">
      <c r="A3" s="84" t="s">
        <v>36</v>
      </c>
      <c r="B3" s="85"/>
      <c r="C3" s="88" t="s">
        <v>71</v>
      </c>
      <c r="D3" s="89"/>
      <c r="E3" s="90"/>
    </row>
    <row r="4" spans="1:5" ht="24" thickTop="1" thickBot="1" x14ac:dyDescent="0.25">
      <c r="A4" s="86"/>
      <c r="B4" s="87"/>
      <c r="C4" s="12" t="s">
        <v>33</v>
      </c>
      <c r="D4" s="10" t="s">
        <v>34</v>
      </c>
      <c r="E4" s="11" t="s">
        <v>35</v>
      </c>
    </row>
    <row r="5" spans="1:5" ht="19.5" thickTop="1" x14ac:dyDescent="0.2">
      <c r="A5" s="91" t="s">
        <v>37</v>
      </c>
      <c r="B5" s="14" t="s">
        <v>3</v>
      </c>
      <c r="C5" s="47">
        <f>E5*3</f>
        <v>1123920</v>
      </c>
      <c r="D5" s="48">
        <f>E5*2</f>
        <v>749280</v>
      </c>
      <c r="E5" s="49">
        <v>374640</v>
      </c>
    </row>
    <row r="6" spans="1:5" ht="18.75" x14ac:dyDescent="0.2">
      <c r="A6" s="92"/>
      <c r="B6" s="15" t="s">
        <v>4</v>
      </c>
      <c r="C6" s="50">
        <f t="shared" ref="C6:C29" si="0">E6*3</f>
        <v>960000</v>
      </c>
      <c r="D6" s="51">
        <f t="shared" ref="D6:D29" si="1">E6*2</f>
        <v>640000</v>
      </c>
      <c r="E6" s="52">
        <v>320000</v>
      </c>
    </row>
    <row r="7" spans="1:5" ht="19.5" thickBot="1" x14ac:dyDescent="0.25">
      <c r="A7" s="92"/>
      <c r="B7" s="21" t="s">
        <v>5</v>
      </c>
      <c r="C7" s="53">
        <f t="shared" si="0"/>
        <v>5129250</v>
      </c>
      <c r="D7" s="54">
        <f t="shared" si="1"/>
        <v>3419500</v>
      </c>
      <c r="E7" s="55">
        <v>1709750</v>
      </c>
    </row>
    <row r="8" spans="1:5" ht="18.75" x14ac:dyDescent="0.2">
      <c r="A8" s="80" t="s">
        <v>38</v>
      </c>
      <c r="B8" s="23" t="s">
        <v>6</v>
      </c>
      <c r="C8" s="56">
        <f t="shared" si="0"/>
        <v>900000</v>
      </c>
      <c r="D8" s="57">
        <f t="shared" si="1"/>
        <v>600000</v>
      </c>
      <c r="E8" s="58">
        <v>300000</v>
      </c>
    </row>
    <row r="9" spans="1:5" ht="18.75" x14ac:dyDescent="0.2">
      <c r="A9" s="81"/>
      <c r="B9" s="15" t="s">
        <v>7</v>
      </c>
      <c r="C9" s="50">
        <f t="shared" si="0"/>
        <v>4320000</v>
      </c>
      <c r="D9" s="51">
        <f t="shared" si="1"/>
        <v>2880000</v>
      </c>
      <c r="E9" s="52">
        <v>1440000</v>
      </c>
    </row>
    <row r="10" spans="1:5" ht="18.75" x14ac:dyDescent="0.2">
      <c r="A10" s="81"/>
      <c r="B10" s="15" t="s">
        <v>8</v>
      </c>
      <c r="C10" s="50">
        <f t="shared" si="0"/>
        <v>1060200</v>
      </c>
      <c r="D10" s="51">
        <f t="shared" si="1"/>
        <v>706800</v>
      </c>
      <c r="E10" s="52">
        <v>353400</v>
      </c>
    </row>
    <row r="11" spans="1:5" ht="18.75" x14ac:dyDescent="0.2">
      <c r="A11" s="81"/>
      <c r="B11" s="15" t="s">
        <v>9</v>
      </c>
      <c r="C11" s="50">
        <f t="shared" si="0"/>
        <v>1572060</v>
      </c>
      <c r="D11" s="51">
        <f t="shared" si="1"/>
        <v>1048040</v>
      </c>
      <c r="E11" s="52">
        <v>524020</v>
      </c>
    </row>
    <row r="12" spans="1:5" ht="19.5" thickBot="1" x14ac:dyDescent="0.25">
      <c r="A12" s="81"/>
      <c r="B12" s="21" t="s">
        <v>10</v>
      </c>
      <c r="C12" s="53">
        <f t="shared" si="0"/>
        <v>1482000</v>
      </c>
      <c r="D12" s="54">
        <f t="shared" si="1"/>
        <v>988000</v>
      </c>
      <c r="E12" s="55">
        <v>494000</v>
      </c>
    </row>
    <row r="13" spans="1:5" ht="18.75" x14ac:dyDescent="0.2">
      <c r="A13" s="80" t="s">
        <v>39</v>
      </c>
      <c r="B13" s="23" t="s">
        <v>11</v>
      </c>
      <c r="C13" s="56">
        <f t="shared" si="0"/>
        <v>2880000</v>
      </c>
      <c r="D13" s="57">
        <f t="shared" si="1"/>
        <v>1920000</v>
      </c>
      <c r="E13" s="58">
        <v>960000</v>
      </c>
    </row>
    <row r="14" spans="1:5" ht="18.75" x14ac:dyDescent="0.2">
      <c r="A14" s="81"/>
      <c r="B14" s="15" t="s">
        <v>12</v>
      </c>
      <c r="C14" s="50">
        <f t="shared" si="0"/>
        <v>1287000</v>
      </c>
      <c r="D14" s="51">
        <f t="shared" si="1"/>
        <v>858000</v>
      </c>
      <c r="E14" s="52">
        <v>429000</v>
      </c>
    </row>
    <row r="15" spans="1:5" ht="19.5" thickBot="1" x14ac:dyDescent="0.25">
      <c r="A15" s="82"/>
      <c r="B15" s="21" t="s">
        <v>13</v>
      </c>
      <c r="C15" s="53">
        <f t="shared" si="0"/>
        <v>1206900</v>
      </c>
      <c r="D15" s="54">
        <f t="shared" si="1"/>
        <v>804600</v>
      </c>
      <c r="E15" s="55">
        <v>402300</v>
      </c>
    </row>
    <row r="16" spans="1:5" ht="19.5" thickBot="1" x14ac:dyDescent="0.25">
      <c r="A16" s="69" t="s">
        <v>40</v>
      </c>
      <c r="B16" s="25" t="s">
        <v>14</v>
      </c>
      <c r="C16" s="59">
        <f t="shared" si="0"/>
        <v>0</v>
      </c>
      <c r="D16" s="60">
        <f t="shared" si="1"/>
        <v>0</v>
      </c>
      <c r="E16" s="61">
        <v>0</v>
      </c>
    </row>
    <row r="17" spans="1:5" ht="18.75" x14ac:dyDescent="0.2">
      <c r="A17" s="80" t="s">
        <v>41</v>
      </c>
      <c r="B17" s="23" t="s">
        <v>15</v>
      </c>
      <c r="C17" s="56">
        <f t="shared" si="0"/>
        <v>6375000</v>
      </c>
      <c r="D17" s="57">
        <f t="shared" si="1"/>
        <v>4250000</v>
      </c>
      <c r="E17" s="58">
        <v>2125000</v>
      </c>
    </row>
    <row r="18" spans="1:5" ht="18.75" x14ac:dyDescent="0.2">
      <c r="A18" s="81"/>
      <c r="B18" s="15" t="s">
        <v>16</v>
      </c>
      <c r="C18" s="50">
        <f t="shared" si="0"/>
        <v>5400000</v>
      </c>
      <c r="D18" s="51">
        <f t="shared" si="1"/>
        <v>3600000</v>
      </c>
      <c r="E18" s="52">
        <v>1800000</v>
      </c>
    </row>
    <row r="19" spans="1:5" ht="18.75" x14ac:dyDescent="0.2">
      <c r="A19" s="81"/>
      <c r="B19" s="15" t="s">
        <v>17</v>
      </c>
      <c r="C19" s="50">
        <f t="shared" si="0"/>
        <v>5655000</v>
      </c>
      <c r="D19" s="51">
        <f t="shared" si="1"/>
        <v>3770000</v>
      </c>
      <c r="E19" s="52">
        <v>1885000</v>
      </c>
    </row>
    <row r="20" spans="1:5" ht="19.5" thickBot="1" x14ac:dyDescent="0.25">
      <c r="A20" s="82"/>
      <c r="B20" s="24" t="s">
        <v>18</v>
      </c>
      <c r="C20" s="62">
        <f t="shared" si="0"/>
        <v>7500000</v>
      </c>
      <c r="D20" s="63">
        <f t="shared" si="1"/>
        <v>5000000</v>
      </c>
      <c r="E20" s="64">
        <v>2500000</v>
      </c>
    </row>
    <row r="21" spans="1:5" ht="18.75" x14ac:dyDescent="0.2">
      <c r="A21" s="80" t="s">
        <v>42</v>
      </c>
      <c r="B21" s="22" t="s">
        <v>19</v>
      </c>
      <c r="C21" s="65">
        <f t="shared" si="0"/>
        <v>8250000</v>
      </c>
      <c r="D21" s="66">
        <f t="shared" si="1"/>
        <v>5500000</v>
      </c>
      <c r="E21" s="67">
        <v>2750000</v>
      </c>
    </row>
    <row r="22" spans="1:5" ht="18.75" x14ac:dyDescent="0.2">
      <c r="A22" s="81"/>
      <c r="B22" s="15" t="s">
        <v>20</v>
      </c>
      <c r="C22" s="50">
        <f t="shared" si="0"/>
        <v>4320000</v>
      </c>
      <c r="D22" s="51">
        <f t="shared" si="1"/>
        <v>2880000</v>
      </c>
      <c r="E22" s="52">
        <v>1440000</v>
      </c>
    </row>
    <row r="23" spans="1:5" ht="18.75" x14ac:dyDescent="0.2">
      <c r="A23" s="81"/>
      <c r="B23" s="15" t="s">
        <v>21</v>
      </c>
      <c r="C23" s="50">
        <f t="shared" si="0"/>
        <v>6270000</v>
      </c>
      <c r="D23" s="51">
        <f t="shared" si="1"/>
        <v>4180000</v>
      </c>
      <c r="E23" s="52">
        <v>2090000</v>
      </c>
    </row>
    <row r="24" spans="1:5" ht="19.5" thickBot="1" x14ac:dyDescent="0.25">
      <c r="A24" s="82"/>
      <c r="B24" s="21" t="s">
        <v>22</v>
      </c>
      <c r="C24" s="53">
        <f t="shared" si="0"/>
        <v>7425000</v>
      </c>
      <c r="D24" s="54">
        <f t="shared" si="1"/>
        <v>4950000</v>
      </c>
      <c r="E24" s="55">
        <v>2475000</v>
      </c>
    </row>
    <row r="25" spans="1:5" ht="18.75" x14ac:dyDescent="0.2">
      <c r="A25" s="92" t="s">
        <v>43</v>
      </c>
      <c r="B25" s="23" t="s">
        <v>23</v>
      </c>
      <c r="C25" s="56">
        <f t="shared" si="0"/>
        <v>2280000</v>
      </c>
      <c r="D25" s="57">
        <f t="shared" si="1"/>
        <v>1520000</v>
      </c>
      <c r="E25" s="58">
        <v>760000</v>
      </c>
    </row>
    <row r="26" spans="1:5" ht="19.5" thickBot="1" x14ac:dyDescent="0.25">
      <c r="A26" s="92"/>
      <c r="B26" s="24" t="s">
        <v>24</v>
      </c>
      <c r="C26" s="62">
        <f t="shared" si="0"/>
        <v>5280000</v>
      </c>
      <c r="D26" s="63">
        <f t="shared" si="1"/>
        <v>3520000</v>
      </c>
      <c r="E26" s="64">
        <v>1760000</v>
      </c>
    </row>
    <row r="27" spans="1:5" ht="18.75" x14ac:dyDescent="0.2">
      <c r="A27" s="80" t="s">
        <v>44</v>
      </c>
      <c r="B27" s="22" t="s">
        <v>30</v>
      </c>
      <c r="C27" s="65">
        <f t="shared" si="0"/>
        <v>2250000</v>
      </c>
      <c r="D27" s="66">
        <f t="shared" si="1"/>
        <v>1500000</v>
      </c>
      <c r="E27" s="67">
        <v>750000</v>
      </c>
    </row>
    <row r="28" spans="1:5" ht="18.75" x14ac:dyDescent="0.2">
      <c r="A28" s="81"/>
      <c r="B28" s="16" t="s">
        <v>45</v>
      </c>
      <c r="C28" s="50">
        <f t="shared" si="0"/>
        <v>5040000</v>
      </c>
      <c r="D28" s="51">
        <f t="shared" si="1"/>
        <v>3360000</v>
      </c>
      <c r="E28" s="52">
        <v>1680000</v>
      </c>
    </row>
    <row r="29" spans="1:5" ht="18.75" x14ac:dyDescent="0.2">
      <c r="A29" s="81"/>
      <c r="B29" s="16" t="s">
        <v>29</v>
      </c>
      <c r="C29" s="50">
        <f t="shared" si="0"/>
        <v>6480000</v>
      </c>
      <c r="D29" s="51">
        <f t="shared" si="1"/>
        <v>4320000</v>
      </c>
      <c r="E29" s="52">
        <v>2160000</v>
      </c>
    </row>
    <row r="30" spans="1:5" ht="19.5" thickBot="1" x14ac:dyDescent="0.25">
      <c r="A30" s="82"/>
      <c r="B30" s="17" t="s">
        <v>46</v>
      </c>
      <c r="C30" s="18"/>
      <c r="D30" s="19"/>
      <c r="E30" s="20"/>
    </row>
    <row r="31" spans="1:5" ht="45.75" customHeight="1" x14ac:dyDescent="0.2">
      <c r="A31" s="95" t="s">
        <v>52</v>
      </c>
      <c r="B31" s="96"/>
      <c r="C31" s="96"/>
      <c r="D31" s="96"/>
      <c r="E31" s="97"/>
    </row>
    <row r="32" spans="1:5" ht="20.25" x14ac:dyDescent="0.5">
      <c r="A32" s="44" t="s">
        <v>47</v>
      </c>
      <c r="B32" s="45" t="s">
        <v>48</v>
      </c>
      <c r="C32" s="45" t="s">
        <v>74</v>
      </c>
      <c r="D32" s="45"/>
      <c r="E32" s="46"/>
    </row>
    <row r="33" spans="1:5" ht="20.25" x14ac:dyDescent="0.5">
      <c r="A33" s="44" t="s">
        <v>49</v>
      </c>
      <c r="B33" s="45" t="s">
        <v>48</v>
      </c>
      <c r="C33" s="45" t="s">
        <v>74</v>
      </c>
      <c r="D33" s="45"/>
      <c r="E33" s="46"/>
    </row>
    <row r="34" spans="1:5" ht="20.25" x14ac:dyDescent="0.5">
      <c r="A34" s="44" t="s">
        <v>50</v>
      </c>
      <c r="B34" s="45" t="s">
        <v>48</v>
      </c>
      <c r="C34" s="45" t="s">
        <v>70</v>
      </c>
      <c r="D34" s="72"/>
      <c r="E34" s="46"/>
    </row>
    <row r="35" spans="1:5" ht="20.25" x14ac:dyDescent="0.5">
      <c r="A35" s="44" t="s">
        <v>69</v>
      </c>
      <c r="B35" s="45" t="s">
        <v>48</v>
      </c>
      <c r="C35" s="45" t="s">
        <v>75</v>
      </c>
      <c r="D35" s="45"/>
      <c r="E35" s="46"/>
    </row>
    <row r="36" spans="1:5" ht="43.5" customHeight="1" thickBot="1" x14ac:dyDescent="0.25">
      <c r="A36" s="98" t="s">
        <v>51</v>
      </c>
      <c r="B36" s="99"/>
      <c r="C36" s="99"/>
      <c r="D36" s="99"/>
      <c r="E36" s="100"/>
    </row>
    <row r="37" spans="1:5" ht="12" customHeight="1" x14ac:dyDescent="0.55000000000000004">
      <c r="A37" s="71"/>
      <c r="B37" s="13"/>
      <c r="C37" s="71"/>
      <c r="D37" s="13"/>
      <c r="E37" s="68"/>
    </row>
    <row r="38" spans="1:5" ht="48" customHeight="1" x14ac:dyDescent="0.55000000000000004">
      <c r="A38" s="93" t="s">
        <v>68</v>
      </c>
      <c r="B38" s="93"/>
      <c r="C38" s="70"/>
      <c r="D38" s="94" t="s">
        <v>67</v>
      </c>
      <c r="E38" s="94"/>
    </row>
  </sheetData>
  <mergeCells count="15">
    <mergeCell ref="A1:E1"/>
    <mergeCell ref="A38:B38"/>
    <mergeCell ref="D38:E38"/>
    <mergeCell ref="A17:A20"/>
    <mergeCell ref="A21:A24"/>
    <mergeCell ref="A25:A26"/>
    <mergeCell ref="A27:A30"/>
    <mergeCell ref="A31:E31"/>
    <mergeCell ref="A36:E36"/>
    <mergeCell ref="A13:A15"/>
    <mergeCell ref="A2:E2"/>
    <mergeCell ref="A3:B4"/>
    <mergeCell ref="C3:E3"/>
    <mergeCell ref="A5:A7"/>
    <mergeCell ref="A8:A12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عملکرد محصول (2)</vt:lpstr>
      <vt:lpstr>نحوه محاسبه (2)</vt:lpstr>
      <vt:lpstr>آب بهاء 96</vt:lpstr>
      <vt:lpstr>Sheet3</vt:lpstr>
    </vt:vector>
  </TitlesOfParts>
  <Company>Novin Pendar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فتح اله احساندوست</dc:creator>
  <cp:lastModifiedBy>سید سعید ملک حسینی</cp:lastModifiedBy>
  <cp:lastPrinted>2018-04-23T05:24:18Z</cp:lastPrinted>
  <dcterms:created xsi:type="dcterms:W3CDTF">2015-04-07T05:43:42Z</dcterms:created>
  <dcterms:modified xsi:type="dcterms:W3CDTF">2018-05-05T10:14:05Z</dcterms:modified>
</cp:coreProperties>
</file>